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20" yWindow="345" windowWidth="18015" windowHeight="11985"/>
  </bookViews>
  <sheets>
    <sheet name="3_1시설현황" sheetId="1" r:id="rId1"/>
  </sheets>
  <definedNames>
    <definedName name="_xlnm.Print_Titles" localSheetId="0">'3_1시설현황'!$5:$8</definedName>
  </definedNames>
  <calcPr calcId="124519" iterate="1"/>
</workbook>
</file>

<file path=xl/calcChain.xml><?xml version="1.0" encoding="utf-8"?>
<calcChain xmlns="http://schemas.openxmlformats.org/spreadsheetml/2006/main">
  <c r="D30" i="1"/>
  <c r="D29"/>
  <c r="D28"/>
  <c r="D27"/>
  <c r="P20"/>
  <c r="M20"/>
  <c r="E20"/>
  <c r="P19"/>
  <c r="E19"/>
  <c r="M19" s="1"/>
  <c r="P18"/>
  <c r="M18"/>
  <c r="E18"/>
  <c r="H9"/>
  <c r="K9"/>
  <c r="P9"/>
  <c r="V9"/>
  <c r="AG9"/>
  <c r="B10"/>
  <c r="I10"/>
  <c r="Q10"/>
  <c r="P10" s="1"/>
  <c r="W10"/>
  <c r="V10" s="1"/>
  <c r="D10" l="1"/>
  <c r="AG10"/>
  <c r="H10"/>
  <c r="C10" s="1"/>
  <c r="E10" s="1"/>
</calcChain>
</file>

<file path=xl/comments1.xml><?xml version="1.0" encoding="utf-8"?>
<comments xmlns="http://schemas.openxmlformats.org/spreadsheetml/2006/main">
  <authors>
    <author>Windows XP</author>
    <author>연구팀2011</author>
    <author>송혜교</author>
    <author>이경수</author>
  </authors>
  <commentList>
    <comment ref="A5" authorId="0">
      <text>
        <r>
          <rPr>
            <sz val="10"/>
            <color indexed="81"/>
            <rFont val="돋움"/>
            <family val="3"/>
            <charset val="129"/>
          </rPr>
          <t>읍</t>
        </r>
        <r>
          <rPr>
            <sz val="10"/>
            <color indexed="81"/>
            <rFont val="Tahoma"/>
            <family val="2"/>
          </rPr>
          <t xml:space="preserve">, </t>
        </r>
        <r>
          <rPr>
            <sz val="10"/>
            <color indexed="81"/>
            <rFont val="돋움"/>
            <family val="3"/>
            <charset val="129"/>
          </rPr>
          <t>면</t>
        </r>
        <r>
          <rPr>
            <sz val="10"/>
            <color indexed="81"/>
            <rFont val="Tahoma"/>
            <family val="2"/>
          </rPr>
          <t xml:space="preserve">, </t>
        </r>
        <r>
          <rPr>
            <sz val="10"/>
            <color indexed="81"/>
            <rFont val="돋움"/>
            <family val="3"/>
            <charset val="129"/>
          </rPr>
          <t>동</t>
        </r>
        <r>
          <rPr>
            <sz val="10"/>
            <color indexed="81"/>
            <rFont val="Tahoma"/>
            <family val="2"/>
          </rPr>
          <t xml:space="preserve">, </t>
        </r>
        <r>
          <rPr>
            <sz val="10"/>
            <color indexed="81"/>
            <rFont val="돋움"/>
            <family val="3"/>
            <charset val="129"/>
          </rPr>
          <t>리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단위까지 가능하면 기재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6" authorId="1">
      <text>
        <r>
          <rPr>
            <sz val="10"/>
            <color indexed="81"/>
            <rFont val="돋움"/>
            <family val="3"/>
            <charset val="129"/>
          </rPr>
          <t>하수도정비기본계획상 기재된 계획연장을 기입</t>
        </r>
      </text>
    </comment>
    <comment ref="H6" authorId="1">
      <text>
        <r>
          <rPr>
            <sz val="10"/>
            <color indexed="81"/>
            <rFont val="돋움"/>
            <family val="3"/>
            <charset val="129"/>
          </rPr>
          <t>자동처리되는 부분이므로 기입하지 않음</t>
        </r>
      </text>
    </comment>
    <comment ref="O7" authorId="1">
      <text>
        <r>
          <rPr>
            <sz val="10"/>
            <color indexed="81"/>
            <rFont val="돋움"/>
            <family val="3"/>
            <charset val="129"/>
          </rPr>
          <t>하수도정비기본계획상 기재된 계획연장을 기입</t>
        </r>
      </text>
    </comment>
    <comment ref="P7" authorId="1">
      <text>
        <r>
          <rPr>
            <sz val="10"/>
            <color indexed="81"/>
            <rFont val="돋움"/>
            <family val="3"/>
            <charset val="129"/>
          </rPr>
          <t>자동처리되는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부분이므로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기입하지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않음</t>
        </r>
      </text>
    </comment>
    <comment ref="U7" authorId="1">
      <text>
        <r>
          <rPr>
            <sz val="10"/>
            <color indexed="81"/>
            <rFont val="돋움"/>
            <family val="3"/>
            <charset val="129"/>
          </rPr>
          <t>하수도정비기본계획상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기재된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계획연장을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기입</t>
        </r>
      </text>
    </comment>
    <comment ref="V7" authorId="1">
      <text>
        <r>
          <rPr>
            <sz val="10"/>
            <color indexed="81"/>
            <rFont val="돋움"/>
            <family val="3"/>
            <charset val="129"/>
          </rPr>
          <t>자동처리되는 부분이므로 기입하지 않음</t>
        </r>
      </text>
    </comment>
    <comment ref="D14" authorId="2">
      <text>
        <r>
          <rPr>
            <sz val="10"/>
            <color indexed="81"/>
            <rFont val="돋움"/>
            <family val="3"/>
            <charset val="129"/>
          </rPr>
          <t>하수관거시트의 시설연장 참고(일치하여야 함, 단위확인 필요)</t>
        </r>
      </text>
    </comment>
    <comment ref="N14" authorId="1">
      <text>
        <r>
          <rPr>
            <sz val="10"/>
            <color indexed="81"/>
            <rFont val="굴림"/>
            <family val="3"/>
            <charset val="129"/>
          </rPr>
          <t>당해년도 준설실적</t>
        </r>
      </text>
    </comment>
    <comment ref="R15" authorId="3">
      <text>
        <r>
          <rPr>
            <sz val="9"/>
            <color indexed="81"/>
            <rFont val="돋움"/>
            <family val="3"/>
            <charset val="129"/>
          </rPr>
          <t>해양환경관리법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제</t>
        </r>
        <r>
          <rPr>
            <sz val="9"/>
            <color indexed="81"/>
            <rFont val="Tahoma"/>
            <family val="2"/>
          </rPr>
          <t>23</t>
        </r>
        <r>
          <rPr>
            <sz val="9"/>
            <color indexed="81"/>
            <rFont val="돋움"/>
            <family val="3"/>
            <charset val="129"/>
          </rPr>
          <t>조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육상에서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발생한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폐기물의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해양배출금지에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의한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작성금지</t>
        </r>
      </text>
    </comment>
  </commentList>
</comments>
</file>

<file path=xl/sharedStrings.xml><?xml version="1.0" encoding="utf-8"?>
<sst xmlns="http://schemas.openxmlformats.org/spreadsheetml/2006/main" count="85" uniqueCount="60">
  <si>
    <t>남구</t>
    <phoneticPr fontId="3" type="noConversion"/>
  </si>
  <si>
    <t>원형</t>
    <phoneticPr fontId="3" type="noConversion"/>
  </si>
  <si>
    <t>사각형</t>
    <phoneticPr fontId="3" type="noConversion"/>
  </si>
  <si>
    <t>측구</t>
    <phoneticPr fontId="3" type="noConversion"/>
  </si>
  <si>
    <t>개거</t>
    <phoneticPr fontId="3" type="noConversion"/>
  </si>
  <si>
    <t>암거</t>
    <phoneticPr fontId="3" type="noConversion"/>
  </si>
  <si>
    <t>시설연장</t>
    <phoneticPr fontId="3" type="noConversion"/>
  </si>
  <si>
    <t>계획연장</t>
    <phoneticPr fontId="3" type="noConversion"/>
  </si>
  <si>
    <t>관로정비계획연장</t>
  </si>
  <si>
    <t>관로정비계획면적(㎢)</t>
  </si>
  <si>
    <t>우수관로</t>
  </si>
  <si>
    <t>오수관로</t>
  </si>
  <si>
    <t>관로정비계획
면적
(㎢)</t>
  </si>
  <si>
    <t>하수도대장전산화율(%)</t>
    <phoneticPr fontId="3" type="noConversion"/>
  </si>
  <si>
    <t>하수도대장 전산화연장(m)</t>
    <phoneticPr fontId="3" type="noConversion"/>
  </si>
  <si>
    <t>우수토구
(개소)</t>
    <phoneticPr fontId="3" type="noConversion"/>
  </si>
  <si>
    <t>우수토실
(개소)</t>
    <phoneticPr fontId="3" type="noConversion"/>
  </si>
  <si>
    <t>우·오수받이(개소)</t>
    <phoneticPr fontId="3" type="noConversion"/>
  </si>
  <si>
    <t>맨홀(개소)</t>
    <phoneticPr fontId="3" type="noConversion"/>
  </si>
  <si>
    <t>분류식(m)</t>
    <phoneticPr fontId="3" type="noConversion"/>
  </si>
  <si>
    <t>합류식(m)</t>
    <phoneticPr fontId="3" type="noConversion"/>
  </si>
  <si>
    <t>보급율(%)</t>
    <phoneticPr fontId="3" type="noConversion"/>
  </si>
  <si>
    <t>총 시설연장(m)
(누계)</t>
    <phoneticPr fontId="3" type="noConversion"/>
  </si>
  <si>
    <t>총 계획연장
(m)</t>
    <phoneticPr fontId="3" type="noConversion"/>
  </si>
  <si>
    <t>총 관로정비계획연장
(m)</t>
  </si>
  <si>
    <t>지 역
(시, 시가지·구·군·읍·면)</t>
    <phoneticPr fontId="3" type="noConversion"/>
  </si>
  <si>
    <t xml:space="preserve">   3.1 시설현황</t>
    <phoneticPr fontId="3" type="noConversion"/>
  </si>
  <si>
    <t>3. 하수관로</t>
    <phoneticPr fontId="3" type="noConversion"/>
  </si>
  <si>
    <t>4.2 하수관로준설</t>
    <phoneticPr fontId="3" type="noConversion"/>
  </si>
  <si>
    <t>지  역
(시·군·구)</t>
    <phoneticPr fontId="3" type="noConversion"/>
  </si>
  <si>
    <t>하수
처리장명</t>
    <phoneticPr fontId="3" type="noConversion"/>
  </si>
  <si>
    <t>하수처리
시설용량
(㎥/일)</t>
    <phoneticPr fontId="3" type="noConversion"/>
  </si>
  <si>
    <t>하수관로 
총시설연장(㎞)</t>
    <phoneticPr fontId="3" type="noConversion"/>
  </si>
  <si>
    <t>준설연장 및 개소수</t>
    <phoneticPr fontId="3" type="noConversion"/>
  </si>
  <si>
    <t>준설대상연장
(m)</t>
    <phoneticPr fontId="3" type="noConversion"/>
  </si>
  <si>
    <t>준설율
(%)</t>
    <phoneticPr fontId="3" type="noConversion"/>
  </si>
  <si>
    <t>준설실적</t>
    <phoneticPr fontId="3" type="noConversion"/>
  </si>
  <si>
    <t>준설토사처리(톤)</t>
    <phoneticPr fontId="3" type="noConversion"/>
  </si>
  <si>
    <t>관로(m)</t>
    <phoneticPr fontId="3" type="noConversion"/>
  </si>
  <si>
    <t>맨홀
(개소)</t>
    <phoneticPr fontId="3" type="noConversion"/>
  </si>
  <si>
    <t>토실·토구(개소)</t>
    <phoneticPr fontId="3" type="noConversion"/>
  </si>
  <si>
    <t>준설량(톤)</t>
    <phoneticPr fontId="3" type="noConversion"/>
  </si>
  <si>
    <t>금  액
(백만원)</t>
    <phoneticPr fontId="3" type="noConversion"/>
  </si>
  <si>
    <t>계</t>
    <phoneticPr fontId="3" type="noConversion"/>
  </si>
  <si>
    <t>매립</t>
    <phoneticPr fontId="3" type="noConversion"/>
  </si>
  <si>
    <r>
      <t xml:space="preserve">해양투기
</t>
    </r>
    <r>
      <rPr>
        <sz val="8"/>
        <color indexed="8"/>
        <rFont val="돋움체"/>
        <family val="3"/>
        <charset val="129"/>
      </rPr>
      <t>(해양환경관리법 제23조)</t>
    </r>
    <phoneticPr fontId="3" type="noConversion"/>
  </si>
  <si>
    <t>재활용</t>
    <phoneticPr fontId="3" type="noConversion"/>
  </si>
  <si>
    <r>
      <t>기타
(소각</t>
    </r>
    <r>
      <rPr>
        <sz val="11"/>
        <color indexed="8"/>
        <rFont val="돋움체"/>
        <family val="3"/>
        <charset val="129"/>
      </rPr>
      <t>, 고형화, 시멘트원료 등)</t>
    </r>
    <phoneticPr fontId="3" type="noConversion"/>
  </si>
  <si>
    <t>합계</t>
    <phoneticPr fontId="3" type="noConversion"/>
  </si>
  <si>
    <t>합류식</t>
    <phoneticPr fontId="3" type="noConversion"/>
  </si>
  <si>
    <t>분류식</t>
    <phoneticPr fontId="3" type="noConversion"/>
  </si>
  <si>
    <t>우수</t>
    <phoneticPr fontId="3" type="noConversion"/>
  </si>
  <si>
    <t>오수</t>
    <phoneticPr fontId="3" type="noConversion"/>
  </si>
  <si>
    <t>4.1 하수관로개보수</t>
    <phoneticPr fontId="3" type="noConversion"/>
  </si>
  <si>
    <t>지  역
(시·군·구)</t>
    <phoneticPr fontId="3" type="noConversion"/>
  </si>
  <si>
    <t>개·보수관로(m)</t>
    <phoneticPr fontId="3" type="noConversion"/>
  </si>
  <si>
    <t>맨홀(개소)</t>
    <phoneticPr fontId="3" type="noConversion"/>
  </si>
  <si>
    <t>우·오수받이
(개소)</t>
    <phoneticPr fontId="3" type="noConversion"/>
  </si>
  <si>
    <t>토실·토구(개소)</t>
    <phoneticPr fontId="3" type="noConversion"/>
  </si>
  <si>
    <t>수밀검사·CCTV
조사량(m)</t>
    <phoneticPr fontId="3" type="noConversion"/>
  </si>
</sst>
</file>

<file path=xl/styles.xml><?xml version="1.0" encoding="utf-8"?>
<styleSheet xmlns="http://schemas.openxmlformats.org/spreadsheetml/2006/main">
  <numFmts count="4">
    <numFmt numFmtId="42" formatCode="_-&quot;₩&quot;* #,##0_-;\-&quot;₩&quot;* #,##0_-;_-&quot;₩&quot;* &quot;-&quot;_-;_-@_-"/>
    <numFmt numFmtId="41" formatCode="_-* #,##0_-;\-* #,##0_-;_-* &quot;-&quot;_-;_-@_-"/>
    <numFmt numFmtId="176" formatCode="_-* #,##0.0_-;\-* #,##0_-;_-* &quot;-&quot;_-;_-@_-"/>
    <numFmt numFmtId="177" formatCode="_-* #,##0_-;\-* #,##0_-;_-* &quot;-&quot;??_-;_-@_-"/>
  </numFmts>
  <fonts count="19">
    <font>
      <sz val="11"/>
      <name val="돋움"/>
      <family val="3"/>
      <charset val="129"/>
    </font>
    <font>
      <sz val="11"/>
      <name val="돋움"/>
      <family val="3"/>
      <charset val="129"/>
    </font>
    <font>
      <sz val="10"/>
      <name val="굴림체"/>
      <family val="3"/>
      <charset val="129"/>
    </font>
    <font>
      <sz val="8"/>
      <name val="돋움"/>
      <family val="3"/>
      <charset val="129"/>
    </font>
    <font>
      <sz val="10"/>
      <color indexed="8"/>
      <name val="굴림체"/>
      <family val="3"/>
      <charset val="129"/>
    </font>
    <font>
      <sz val="11"/>
      <color indexed="8"/>
      <name val="돋움체"/>
      <family val="3"/>
      <charset val="129"/>
    </font>
    <font>
      <sz val="11"/>
      <name val="돋움체"/>
      <family val="3"/>
      <charset val="129"/>
    </font>
    <font>
      <b/>
      <sz val="11"/>
      <color indexed="8"/>
      <name val="굴림체"/>
      <family val="3"/>
      <charset val="129"/>
    </font>
    <font>
      <b/>
      <sz val="12"/>
      <color indexed="8"/>
      <name val="휴먼옛체"/>
      <family val="1"/>
      <charset val="129"/>
    </font>
    <font>
      <b/>
      <sz val="12"/>
      <color indexed="8"/>
      <name val="굴림체"/>
      <family val="3"/>
      <charset val="129"/>
    </font>
    <font>
      <sz val="10"/>
      <color indexed="81"/>
      <name val="돋움"/>
      <family val="3"/>
      <charset val="129"/>
    </font>
    <font>
      <sz val="10"/>
      <color indexed="81"/>
      <name val="Tahoma"/>
      <family val="2"/>
    </font>
    <font>
      <sz val="9"/>
      <color indexed="81"/>
      <name val="Tahoma"/>
      <family val="2"/>
    </font>
    <font>
      <sz val="11"/>
      <color theme="1"/>
      <name val="맑은 고딕"/>
      <family val="3"/>
      <charset val="129"/>
      <scheme val="minor"/>
    </font>
    <font>
      <sz val="11"/>
      <color rgb="FFFF0000"/>
      <name val="돋움체"/>
      <family val="3"/>
      <charset val="129"/>
    </font>
    <font>
      <sz val="8"/>
      <color indexed="8"/>
      <name val="돋움체"/>
      <family val="3"/>
      <charset val="129"/>
    </font>
    <font>
      <sz val="11"/>
      <color theme="1"/>
      <name val="돋움체"/>
      <family val="3"/>
      <charset val="129"/>
    </font>
    <font>
      <sz val="10"/>
      <color indexed="81"/>
      <name val="굴림"/>
      <family val="3"/>
      <charset val="129"/>
    </font>
    <font>
      <sz val="9"/>
      <color indexed="8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0">
    <xf numFmtId="0" fontId="0" fillId="0" borderId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0" fontId="1" fillId="0" borderId="0">
      <alignment vertical="center"/>
    </xf>
    <xf numFmtId="0" fontId="1" fillId="0" borderId="0"/>
    <xf numFmtId="0" fontId="13" fillId="0" borderId="0">
      <alignment vertical="center"/>
    </xf>
    <xf numFmtId="0" fontId="1" fillId="0" borderId="0"/>
  </cellStyleXfs>
  <cellXfs count="92">
    <xf numFmtId="0" fontId="0" fillId="0" borderId="0" xfId="0"/>
    <xf numFmtId="0" fontId="2" fillId="0" borderId="0" xfId="0" applyFont="1"/>
    <xf numFmtId="0" fontId="4" fillId="0" borderId="0" xfId="0" applyFont="1" applyFill="1" applyAlignment="1">
      <alignment horizontal="right"/>
    </xf>
    <xf numFmtId="0" fontId="4" fillId="0" borderId="0" xfId="0" applyFont="1" applyFill="1"/>
    <xf numFmtId="0" fontId="2" fillId="0" borderId="0" xfId="0" applyFont="1" applyFill="1"/>
    <xf numFmtId="176" fontId="5" fillId="2" borderId="1" xfId="0" applyNumberFormat="1" applyFont="1" applyFill="1" applyBorder="1" applyAlignment="1">
      <alignment horizontal="right" vertical="center"/>
    </xf>
    <xf numFmtId="41" fontId="5" fillId="3" borderId="2" xfId="0" applyNumberFormat="1" applyFont="1" applyFill="1" applyBorder="1" applyAlignment="1">
      <alignment horizontal="center" vertical="center"/>
    </xf>
    <xf numFmtId="41" fontId="5" fillId="3" borderId="2" xfId="1" applyNumberFormat="1" applyFont="1" applyFill="1" applyBorder="1" applyAlignment="1">
      <alignment horizontal="center" vertical="center"/>
    </xf>
    <xf numFmtId="41" fontId="5" fillId="2" borderId="2" xfId="1" applyNumberFormat="1" applyFont="1" applyFill="1" applyBorder="1" applyAlignment="1">
      <alignment horizontal="center" vertical="center"/>
    </xf>
    <xf numFmtId="176" fontId="5" fillId="3" borderId="2" xfId="1" applyNumberFormat="1" applyFont="1" applyFill="1" applyBorder="1" applyAlignment="1">
      <alignment horizontal="center" vertical="center"/>
    </xf>
    <xf numFmtId="176" fontId="5" fillId="3" borderId="2" xfId="0" applyNumberFormat="1" applyFont="1" applyFill="1" applyBorder="1" applyAlignment="1">
      <alignment horizontal="center" vertical="center"/>
    </xf>
    <xf numFmtId="41" fontId="5" fillId="0" borderId="2" xfId="1" applyNumberFormat="1" applyFont="1" applyFill="1" applyBorder="1" applyAlignment="1">
      <alignment horizontal="center" vertical="center"/>
    </xf>
    <xf numFmtId="176" fontId="5" fillId="2" borderId="2" xfId="0" applyNumberFormat="1" applyFont="1" applyFill="1" applyBorder="1" applyAlignment="1">
      <alignment horizontal="center" vertical="center"/>
    </xf>
    <xf numFmtId="49" fontId="5" fillId="3" borderId="3" xfId="1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wrapText="1"/>
    </xf>
    <xf numFmtId="0" fontId="7" fillId="0" borderId="0" xfId="0" applyFont="1" applyFill="1" applyAlignment="1">
      <alignment wrapText="1"/>
    </xf>
    <xf numFmtId="176" fontId="7" fillId="0" borderId="0" xfId="0" applyNumberFormat="1" applyFont="1" applyFill="1" applyAlignment="1">
      <alignment horizontal="center" wrapText="1"/>
    </xf>
    <xf numFmtId="41" fontId="7" fillId="0" borderId="0" xfId="0" applyNumberFormat="1" applyFont="1" applyFill="1" applyAlignment="1">
      <alignment horizontal="center" wrapText="1"/>
    </xf>
    <xf numFmtId="0" fontId="7" fillId="0" borderId="0" xfId="0" applyFont="1" applyFill="1" applyAlignment="1">
      <alignment horizontal="left" wrapText="1"/>
    </xf>
    <xf numFmtId="0" fontId="8" fillId="0" borderId="0" xfId="0" applyFont="1" applyFill="1" applyAlignment="1">
      <alignment wrapText="1"/>
    </xf>
    <xf numFmtId="176" fontId="8" fillId="0" borderId="0" xfId="0" applyNumberFormat="1" applyFont="1" applyFill="1" applyAlignment="1">
      <alignment horizontal="center" wrapText="1"/>
    </xf>
    <xf numFmtId="41" fontId="8" fillId="0" borderId="0" xfId="0" applyNumberFormat="1" applyFont="1" applyFill="1" applyAlignment="1">
      <alignment horizontal="center" wrapText="1"/>
    </xf>
    <xf numFmtId="0" fontId="9" fillId="0" borderId="0" xfId="0" applyFont="1" applyFill="1" applyAlignment="1">
      <alignment horizontal="left" vertical="center" wrapText="1" indent="1"/>
    </xf>
    <xf numFmtId="0" fontId="4" fillId="0" borderId="0" xfId="0" applyFont="1" applyFill="1" applyAlignment="1">
      <alignment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14" fillId="0" borderId="16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6" fillId="0" borderId="10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16" fillId="0" borderId="7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 wrapText="1"/>
    </xf>
    <xf numFmtId="0" fontId="5" fillId="0" borderId="3" xfId="1" applyNumberFormat="1" applyFont="1" applyFill="1" applyBorder="1" applyAlignment="1">
      <alignment horizontal="center" vertical="center" wrapText="1"/>
    </xf>
    <xf numFmtId="0" fontId="5" fillId="0" borderId="11" xfId="1" applyNumberFormat="1" applyFont="1" applyFill="1" applyBorder="1" applyAlignment="1">
      <alignment horizontal="center" vertical="center" wrapText="1"/>
    </xf>
    <xf numFmtId="41" fontId="5" fillId="0" borderId="2" xfId="0" applyNumberFormat="1" applyFont="1" applyFill="1" applyBorder="1" applyAlignment="1">
      <alignment horizontal="center" vertical="center" wrapText="1"/>
    </xf>
    <xf numFmtId="41" fontId="5" fillId="2" borderId="2" xfId="0" applyNumberFormat="1" applyFont="1" applyFill="1" applyBorder="1" applyAlignment="1">
      <alignment horizontal="center" vertical="center" shrinkToFit="1"/>
    </xf>
    <xf numFmtId="41" fontId="5" fillId="0" borderId="2" xfId="1" applyNumberFormat="1" applyFont="1" applyFill="1" applyBorder="1" applyAlignment="1">
      <alignment horizontal="center" vertical="center" wrapText="1"/>
    </xf>
    <xf numFmtId="176" fontId="5" fillId="2" borderId="2" xfId="0" applyNumberFormat="1" applyFont="1" applyFill="1" applyBorder="1" applyAlignment="1">
      <alignment horizontal="center" vertical="center" wrapText="1"/>
    </xf>
    <xf numFmtId="41" fontId="5" fillId="2" borderId="2" xfId="1" applyNumberFormat="1" applyFont="1" applyFill="1" applyBorder="1" applyAlignment="1">
      <alignment horizontal="center" vertical="center" wrapText="1"/>
    </xf>
    <xf numFmtId="41" fontId="5" fillId="0" borderId="23" xfId="1" applyNumberFormat="1" applyFont="1" applyFill="1" applyBorder="1" applyAlignment="1">
      <alignment horizontal="center" vertical="center" wrapText="1"/>
    </xf>
    <xf numFmtId="41" fontId="5" fillId="0" borderId="9" xfId="1" applyNumberFormat="1" applyFont="1" applyFill="1" applyBorder="1" applyAlignment="1">
      <alignment horizontal="center" vertical="center" wrapText="1"/>
    </xf>
    <xf numFmtId="41" fontId="5" fillId="0" borderId="1" xfId="1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left" vertical="center" wrapText="1" indent="1"/>
    </xf>
    <xf numFmtId="0" fontId="2" fillId="0" borderId="18" xfId="0" applyFont="1" applyFill="1" applyBorder="1" applyAlignment="1">
      <alignment horizontal="center" vertical="center" wrapText="1"/>
    </xf>
    <xf numFmtId="0" fontId="14" fillId="0" borderId="14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vertical="center" wrapText="1"/>
    </xf>
    <xf numFmtId="0" fontId="5" fillId="0" borderId="11" xfId="0" applyFont="1" applyFill="1" applyBorder="1" applyAlignment="1">
      <alignment horizontal="center" vertical="center" wrapText="1"/>
    </xf>
  </cellXfs>
  <cellStyles count="10">
    <cellStyle name="백분율 2" xfId="2"/>
    <cellStyle name="쉼표 [0]" xfId="1" builtinId="6"/>
    <cellStyle name="쉼표 [0] 9" xfId="3"/>
    <cellStyle name="콤마 [0]_부산광역시" xfId="4"/>
    <cellStyle name="통화 [0] 2" xfId="5"/>
    <cellStyle name="표준" xfId="0" builtinId="0"/>
    <cellStyle name="표준 10" xfId="6"/>
    <cellStyle name="표준 2" xfId="7"/>
    <cellStyle name="표준 3" xfId="8"/>
    <cellStyle name="표준 3 2" xfId="9"/>
  </cellStyles>
  <dxfs count="11"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ill>
        <patternFill>
          <bgColor rgb="FFC00000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AG30"/>
  <sheetViews>
    <sheetView tabSelected="1" zoomScale="85" zoomScaleNormal="85" workbookViewId="0">
      <selection activeCell="E4" sqref="E4"/>
    </sheetView>
  </sheetViews>
  <sheetFormatPr defaultColWidth="3.6640625" defaultRowHeight="24" customHeight="1"/>
  <cols>
    <col min="1" max="1" width="9.109375" style="3" customWidth="1"/>
    <col min="2" max="2" width="9.77734375" style="3" customWidth="1"/>
    <col min="3" max="4" width="9.6640625" style="3" bestFit="1" customWidth="1"/>
    <col min="5" max="5" width="7" style="3" customWidth="1"/>
    <col min="6" max="6" width="8.6640625" style="3" bestFit="1" customWidth="1"/>
    <col min="7" max="7" width="16.33203125" style="3" customWidth="1"/>
    <col min="8" max="9" width="9.6640625" style="3" bestFit="1" customWidth="1"/>
    <col min="10" max="10" width="8.6640625" style="3" bestFit="1" customWidth="1"/>
    <col min="11" max="11" width="9.6640625" style="3" bestFit="1" customWidth="1"/>
    <col min="12" max="13" width="7.6640625" style="3" bestFit="1" customWidth="1"/>
    <col min="14" max="14" width="20.88671875" style="3" bestFit="1" customWidth="1"/>
    <col min="15" max="15" width="16.77734375" style="3" bestFit="1" customWidth="1"/>
    <col min="16" max="17" width="8.6640625" style="3" bestFit="1" customWidth="1"/>
    <col min="18" max="18" width="7.6640625" style="3" bestFit="1" customWidth="1"/>
    <col min="19" max="19" width="8.6640625" style="3" bestFit="1" customWidth="1"/>
    <col min="20" max="20" width="4.77734375" style="3" customWidth="1"/>
    <col min="21" max="21" width="16.77734375" style="3" bestFit="1" customWidth="1"/>
    <col min="22" max="23" width="8.6640625" style="3" bestFit="1" customWidth="1"/>
    <col min="24" max="24" width="7.6640625" style="3" bestFit="1" customWidth="1"/>
    <col min="25" max="25" width="8.6640625" style="3" bestFit="1" customWidth="1"/>
    <col min="26" max="27" width="4.77734375" style="3" customWidth="1"/>
    <col min="28" max="28" width="10.6640625" style="3" bestFit="1" customWidth="1"/>
    <col min="29" max="29" width="18.88671875" style="3" bestFit="1" customWidth="1"/>
    <col min="30" max="30" width="7.44140625" style="3" customWidth="1"/>
    <col min="31" max="31" width="8.33203125" style="3" bestFit="1" customWidth="1"/>
    <col min="32" max="32" width="25" style="3" bestFit="1" customWidth="1"/>
    <col min="33" max="33" width="7.6640625" style="2" customWidth="1"/>
    <col min="34" max="36" width="3.6640625" style="1"/>
    <col min="37" max="37" width="29" style="1" bestFit="1" customWidth="1"/>
    <col min="38" max="16384" width="3.6640625" style="1"/>
  </cols>
  <sheetData>
    <row r="2" spans="1:33" s="36" customFormat="1" ht="27.75" customHeight="1">
      <c r="A2" s="39" t="s">
        <v>27</v>
      </c>
      <c r="B2" s="39"/>
      <c r="C2" s="39"/>
      <c r="D2" s="39"/>
      <c r="E2" s="39"/>
      <c r="F2" s="37"/>
      <c r="G2" s="38"/>
      <c r="H2" s="38"/>
      <c r="I2" s="38"/>
      <c r="J2" s="38"/>
      <c r="K2" s="38"/>
      <c r="L2" s="38"/>
      <c r="M2" s="38"/>
      <c r="N2" s="38"/>
      <c r="O2" s="38"/>
      <c r="P2" s="37"/>
      <c r="Q2" s="38"/>
      <c r="R2" s="38"/>
      <c r="S2" s="38"/>
      <c r="T2" s="37"/>
      <c r="U2" s="37"/>
    </row>
    <row r="3" spans="1:33" s="32" customFormat="1" ht="27.75" customHeight="1">
      <c r="A3" s="35" t="s">
        <v>26</v>
      </c>
      <c r="B3" s="35"/>
      <c r="C3" s="35"/>
      <c r="D3" s="35"/>
      <c r="F3" s="33"/>
      <c r="G3" s="34"/>
      <c r="H3" s="34"/>
      <c r="I3" s="34"/>
      <c r="J3" s="34"/>
      <c r="K3" s="34"/>
      <c r="L3" s="34"/>
      <c r="M3" s="34"/>
      <c r="N3" s="34"/>
      <c r="O3" s="34"/>
      <c r="P3" s="33"/>
      <c r="Q3" s="34"/>
      <c r="R3" s="34"/>
      <c r="S3" s="34"/>
      <c r="T3" s="33"/>
      <c r="U3" s="33"/>
    </row>
    <row r="4" spans="1:33" ht="51" customHeight="1" thickBot="1">
      <c r="I4" s="31"/>
    </row>
    <row r="5" spans="1:33" s="14" customFormat="1" ht="24" customHeight="1">
      <c r="A5" s="30" t="s">
        <v>25</v>
      </c>
      <c r="B5" s="27" t="s">
        <v>24</v>
      </c>
      <c r="C5" s="27" t="s">
        <v>23</v>
      </c>
      <c r="D5" s="27" t="s">
        <v>22</v>
      </c>
      <c r="E5" s="27" t="s">
        <v>21</v>
      </c>
      <c r="F5" s="27" t="s">
        <v>20</v>
      </c>
      <c r="G5" s="27"/>
      <c r="H5" s="27"/>
      <c r="I5" s="27"/>
      <c r="J5" s="27"/>
      <c r="K5" s="27"/>
      <c r="L5" s="27"/>
      <c r="M5" s="27"/>
      <c r="N5" s="27" t="s">
        <v>19</v>
      </c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 t="s">
        <v>18</v>
      </c>
      <c r="AC5" s="27" t="s">
        <v>17</v>
      </c>
      <c r="AD5" s="29" t="s">
        <v>16</v>
      </c>
      <c r="AE5" s="28" t="s">
        <v>15</v>
      </c>
      <c r="AF5" s="27" t="s">
        <v>14</v>
      </c>
      <c r="AG5" s="26" t="s">
        <v>13</v>
      </c>
    </row>
    <row r="6" spans="1:33" s="14" customFormat="1" ht="24" customHeight="1">
      <c r="A6" s="20"/>
      <c r="B6" s="21"/>
      <c r="C6" s="21"/>
      <c r="D6" s="21"/>
      <c r="E6" s="21"/>
      <c r="F6" s="21" t="s">
        <v>12</v>
      </c>
      <c r="G6" s="16" t="s">
        <v>8</v>
      </c>
      <c r="H6" s="16" t="s">
        <v>7</v>
      </c>
      <c r="I6" s="21" t="s">
        <v>6</v>
      </c>
      <c r="J6" s="21" t="s">
        <v>5</v>
      </c>
      <c r="K6" s="21"/>
      <c r="L6" s="21" t="s">
        <v>4</v>
      </c>
      <c r="M6" s="16" t="s">
        <v>3</v>
      </c>
      <c r="N6" s="22" t="s">
        <v>11</v>
      </c>
      <c r="O6" s="25"/>
      <c r="P6" s="25"/>
      <c r="Q6" s="25"/>
      <c r="R6" s="25"/>
      <c r="S6" s="25"/>
      <c r="T6" s="22" t="s">
        <v>10</v>
      </c>
      <c r="U6" s="25"/>
      <c r="V6" s="25"/>
      <c r="W6" s="25"/>
      <c r="X6" s="25"/>
      <c r="Y6" s="25"/>
      <c r="Z6" s="25"/>
      <c r="AA6" s="24"/>
      <c r="AB6" s="21"/>
      <c r="AC6" s="21"/>
      <c r="AD6" s="23"/>
      <c r="AE6" s="22"/>
      <c r="AF6" s="21"/>
      <c r="AG6" s="15"/>
    </row>
    <row r="7" spans="1:33" s="14" customFormat="1" ht="24" customHeight="1">
      <c r="A7" s="20"/>
      <c r="B7" s="21"/>
      <c r="C7" s="21"/>
      <c r="D7" s="21"/>
      <c r="E7" s="21"/>
      <c r="F7" s="21"/>
      <c r="G7" s="23"/>
      <c r="H7" s="23"/>
      <c r="I7" s="21"/>
      <c r="J7" s="21" t="s">
        <v>2</v>
      </c>
      <c r="K7" s="21" t="s">
        <v>1</v>
      </c>
      <c r="L7" s="21"/>
      <c r="M7" s="23"/>
      <c r="N7" s="23" t="s">
        <v>9</v>
      </c>
      <c r="O7" s="16" t="s">
        <v>8</v>
      </c>
      <c r="P7" s="21" t="s">
        <v>7</v>
      </c>
      <c r="Q7" s="21" t="s">
        <v>6</v>
      </c>
      <c r="R7" s="21" t="s">
        <v>5</v>
      </c>
      <c r="S7" s="21"/>
      <c r="T7" s="23" t="s">
        <v>9</v>
      </c>
      <c r="U7" s="16" t="s">
        <v>8</v>
      </c>
      <c r="V7" s="21" t="s">
        <v>7</v>
      </c>
      <c r="W7" s="18" t="s">
        <v>6</v>
      </c>
      <c r="X7" s="18" t="s">
        <v>5</v>
      </c>
      <c r="Y7" s="18"/>
      <c r="Z7" s="18" t="s">
        <v>4</v>
      </c>
      <c r="AA7" s="18" t="s">
        <v>3</v>
      </c>
      <c r="AB7" s="21"/>
      <c r="AC7" s="21"/>
      <c r="AD7" s="23"/>
      <c r="AE7" s="22"/>
      <c r="AF7" s="21"/>
      <c r="AG7" s="15"/>
    </row>
    <row r="8" spans="1:33" s="14" customFormat="1" ht="55.5" customHeight="1">
      <c r="A8" s="20"/>
      <c r="B8" s="16"/>
      <c r="C8" s="16"/>
      <c r="D8" s="16"/>
      <c r="E8" s="16"/>
      <c r="F8" s="16"/>
      <c r="G8" s="18"/>
      <c r="H8" s="18"/>
      <c r="I8" s="16"/>
      <c r="J8" s="16"/>
      <c r="K8" s="16"/>
      <c r="L8" s="16"/>
      <c r="M8" s="18"/>
      <c r="N8" s="18"/>
      <c r="O8" s="18"/>
      <c r="P8" s="16"/>
      <c r="Q8" s="16"/>
      <c r="R8" s="19" t="s">
        <v>2</v>
      </c>
      <c r="S8" s="19" t="s">
        <v>1</v>
      </c>
      <c r="T8" s="18"/>
      <c r="U8" s="18"/>
      <c r="V8" s="16"/>
      <c r="W8" s="16"/>
      <c r="X8" s="19" t="s">
        <v>2</v>
      </c>
      <c r="Y8" s="19" t="s">
        <v>1</v>
      </c>
      <c r="Z8" s="16"/>
      <c r="AA8" s="16"/>
      <c r="AB8" s="16"/>
      <c r="AC8" s="16"/>
      <c r="AD8" s="18"/>
      <c r="AE8" s="17"/>
      <c r="AF8" s="16"/>
      <c r="AG8" s="15"/>
    </row>
    <row r="9" spans="1:33" s="4" customFormat="1" ht="27.75" customHeight="1">
      <c r="A9" s="13" t="s">
        <v>0</v>
      </c>
      <c r="B9" s="8">
        <v>593565</v>
      </c>
      <c r="C9" s="8">
        <v>593565</v>
      </c>
      <c r="D9" s="8">
        <v>593565</v>
      </c>
      <c r="E9" s="12">
        <v>100</v>
      </c>
      <c r="F9" s="10">
        <v>13.3</v>
      </c>
      <c r="G9" s="11">
        <v>509551</v>
      </c>
      <c r="H9" s="8">
        <f>IF(G9&lt;I9,I9,G9)</f>
        <v>509551</v>
      </c>
      <c r="I9" s="8">
        <v>509551</v>
      </c>
      <c r="J9" s="7">
        <v>58898</v>
      </c>
      <c r="K9" s="7">
        <f>432870+79</f>
        <v>432949</v>
      </c>
      <c r="L9" s="7">
        <v>8063</v>
      </c>
      <c r="M9" s="7">
        <v>9720</v>
      </c>
      <c r="N9" s="10">
        <v>1.4</v>
      </c>
      <c r="O9" s="10">
        <v>27840</v>
      </c>
      <c r="P9" s="8">
        <f>IF(O9&lt;Q9,Q9,O9)</f>
        <v>27840</v>
      </c>
      <c r="Q9" s="8">
        <v>27840</v>
      </c>
      <c r="R9" s="7"/>
      <c r="S9" s="7">
        <v>27840</v>
      </c>
      <c r="T9" s="9">
        <v>1.4</v>
      </c>
      <c r="U9" s="9">
        <v>56095</v>
      </c>
      <c r="V9" s="8">
        <f>IF(U9&lt;W9,W9,U9)</f>
        <v>56095</v>
      </c>
      <c r="W9" s="8">
        <v>56095</v>
      </c>
      <c r="X9" s="7">
        <v>5390</v>
      </c>
      <c r="Y9" s="7">
        <v>50260</v>
      </c>
      <c r="Z9" s="7"/>
      <c r="AA9" s="7">
        <v>445</v>
      </c>
      <c r="AB9" s="7">
        <v>11199</v>
      </c>
      <c r="AC9" s="7">
        <v>26053</v>
      </c>
      <c r="AD9" s="7">
        <v>11</v>
      </c>
      <c r="AE9" s="6"/>
      <c r="AF9" s="6">
        <v>582866</v>
      </c>
      <c r="AG9" s="5">
        <f>IF(ISERROR(AF9/D9*100),0,AF9/D9*100)</f>
        <v>98.197501537321102</v>
      </c>
    </row>
    <row r="10" spans="1:33" s="4" customFormat="1" ht="27.75" customHeight="1">
      <c r="A10" s="13"/>
      <c r="B10" s="8">
        <f>G10+O10+U10</f>
        <v>0</v>
      </c>
      <c r="C10" s="8">
        <f>H10+P10+V10</f>
        <v>0</v>
      </c>
      <c r="D10" s="8">
        <f>I10+Q10+W10</f>
        <v>0</v>
      </c>
      <c r="E10" s="12">
        <f>IF(ISERROR(D10/C10*100),0,D10/C10*100)</f>
        <v>0</v>
      </c>
      <c r="F10" s="10"/>
      <c r="G10" s="11"/>
      <c r="H10" s="8">
        <f>IF(G10&lt;I10,I10,G10)</f>
        <v>0</v>
      </c>
      <c r="I10" s="8">
        <f>SUM(J10:M10)</f>
        <v>0</v>
      </c>
      <c r="J10" s="7"/>
      <c r="K10" s="7"/>
      <c r="L10" s="7"/>
      <c r="M10" s="7"/>
      <c r="N10" s="10"/>
      <c r="O10" s="10"/>
      <c r="P10" s="8">
        <f>IF(O10&lt;Q10,Q10,O10)</f>
        <v>0</v>
      </c>
      <c r="Q10" s="8">
        <f>SUM(R10:S10)</f>
        <v>0</v>
      </c>
      <c r="R10" s="7"/>
      <c r="S10" s="7"/>
      <c r="T10" s="9"/>
      <c r="U10" s="9"/>
      <c r="V10" s="8">
        <f>IF(U10&lt;W10,W10,U10)</f>
        <v>0</v>
      </c>
      <c r="W10" s="8">
        <f>SUM(X10:AA10)</f>
        <v>0</v>
      </c>
      <c r="X10" s="7"/>
      <c r="Y10" s="7"/>
      <c r="Z10" s="7"/>
      <c r="AA10" s="7"/>
      <c r="AB10" s="7"/>
      <c r="AC10" s="7"/>
      <c r="AD10" s="7"/>
      <c r="AE10" s="6"/>
      <c r="AF10" s="6"/>
      <c r="AG10" s="5">
        <f>IF(ISERROR(AF10/D10*100),0,AF10/D10*100)</f>
        <v>0</v>
      </c>
    </row>
    <row r="12" spans="1:33" ht="24" customHeight="1">
      <c r="A12" s="39" t="s">
        <v>28</v>
      </c>
      <c r="B12" s="39"/>
      <c r="C12" s="39"/>
      <c r="D12" s="39"/>
      <c r="E12" s="39"/>
      <c r="F12" s="39"/>
      <c r="G12" s="39"/>
      <c r="H12" s="33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3"/>
      <c r="T12" s="34"/>
    </row>
    <row r="13" spans="1:33" ht="24" customHeight="1" thickBot="1">
      <c r="A13" s="40"/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</row>
    <row r="14" spans="1:33" ht="24" customHeight="1">
      <c r="A14" s="41" t="s">
        <v>29</v>
      </c>
      <c r="B14" s="42" t="s">
        <v>30</v>
      </c>
      <c r="C14" s="42" t="s">
        <v>31</v>
      </c>
      <c r="D14" s="43" t="s">
        <v>32</v>
      </c>
      <c r="E14" s="44" t="s">
        <v>33</v>
      </c>
      <c r="F14" s="45"/>
      <c r="G14" s="45"/>
      <c r="H14" s="45"/>
      <c r="I14" s="45"/>
      <c r="J14" s="45"/>
      <c r="K14" s="45"/>
      <c r="L14" s="46" t="s">
        <v>34</v>
      </c>
      <c r="M14" s="43" t="s">
        <v>35</v>
      </c>
      <c r="N14" s="43" t="s">
        <v>36</v>
      </c>
      <c r="O14" s="43"/>
      <c r="P14" s="44" t="s">
        <v>37</v>
      </c>
      <c r="Q14" s="45"/>
      <c r="R14" s="45"/>
      <c r="S14" s="45"/>
      <c r="T14" s="47"/>
    </row>
    <row r="15" spans="1:33" ht="24" customHeight="1">
      <c r="A15" s="48"/>
      <c r="B15" s="49"/>
      <c r="C15" s="49"/>
      <c r="D15" s="50"/>
      <c r="E15" s="50" t="s">
        <v>38</v>
      </c>
      <c r="F15" s="50"/>
      <c r="G15" s="50"/>
      <c r="H15" s="50"/>
      <c r="I15" s="50" t="s">
        <v>39</v>
      </c>
      <c r="J15" s="50" t="s">
        <v>17</v>
      </c>
      <c r="K15" s="51" t="s">
        <v>40</v>
      </c>
      <c r="L15" s="52"/>
      <c r="M15" s="50"/>
      <c r="N15" s="50" t="s">
        <v>41</v>
      </c>
      <c r="O15" s="50" t="s">
        <v>42</v>
      </c>
      <c r="P15" s="53" t="s">
        <v>43</v>
      </c>
      <c r="Q15" s="50" t="s">
        <v>44</v>
      </c>
      <c r="R15" s="53" t="s">
        <v>45</v>
      </c>
      <c r="S15" s="54" t="s">
        <v>46</v>
      </c>
      <c r="T15" s="55" t="s">
        <v>47</v>
      </c>
    </row>
    <row r="16" spans="1:33" ht="24" customHeight="1">
      <c r="A16" s="48"/>
      <c r="B16" s="49"/>
      <c r="C16" s="49"/>
      <c r="D16" s="50"/>
      <c r="E16" s="50" t="s">
        <v>48</v>
      </c>
      <c r="F16" s="50" t="s">
        <v>49</v>
      </c>
      <c r="G16" s="50" t="s">
        <v>50</v>
      </c>
      <c r="H16" s="50"/>
      <c r="I16" s="50"/>
      <c r="J16" s="50"/>
      <c r="K16" s="51"/>
      <c r="L16" s="52"/>
      <c r="M16" s="50"/>
      <c r="N16" s="50"/>
      <c r="O16" s="50"/>
      <c r="P16" s="52"/>
      <c r="Q16" s="50"/>
      <c r="R16" s="52"/>
      <c r="S16" s="56"/>
      <c r="T16" s="55"/>
    </row>
    <row r="17" spans="1:20" ht="24" customHeight="1">
      <c r="A17" s="57"/>
      <c r="B17" s="58"/>
      <c r="C17" s="58"/>
      <c r="D17" s="53"/>
      <c r="E17" s="53"/>
      <c r="F17" s="53"/>
      <c r="G17" s="59" t="s">
        <v>51</v>
      </c>
      <c r="H17" s="59" t="s">
        <v>52</v>
      </c>
      <c r="I17" s="53"/>
      <c r="J17" s="53"/>
      <c r="K17" s="60"/>
      <c r="L17" s="52"/>
      <c r="M17" s="53"/>
      <c r="N17" s="53"/>
      <c r="O17" s="53"/>
      <c r="P17" s="52"/>
      <c r="Q17" s="53"/>
      <c r="R17" s="61"/>
      <c r="S17" s="62"/>
      <c r="T17" s="63"/>
    </row>
    <row r="18" spans="1:20" ht="24" customHeight="1">
      <c r="A18" s="64" t="s">
        <v>0</v>
      </c>
      <c r="B18" s="65"/>
      <c r="C18" s="65"/>
      <c r="D18" s="66">
        <v>593565</v>
      </c>
      <c r="E18" s="67">
        <f>SUM(F18,G18,H18)</f>
        <v>11427</v>
      </c>
      <c r="F18" s="68">
        <v>11427</v>
      </c>
      <c r="G18" s="68"/>
      <c r="H18" s="68"/>
      <c r="I18" s="68"/>
      <c r="J18" s="68">
        <v>3549</v>
      </c>
      <c r="K18" s="68"/>
      <c r="L18" s="66">
        <v>11427</v>
      </c>
      <c r="M18" s="69">
        <f t="shared" ref="M18:M20" si="0">IF(ISERROR(E18/L18*100),0,E18/L18*100)</f>
        <v>100</v>
      </c>
      <c r="N18" s="68">
        <v>3331</v>
      </c>
      <c r="O18" s="68">
        <v>706</v>
      </c>
      <c r="P18" s="70">
        <f>SUM(Q18:T18)</f>
        <v>3331</v>
      </c>
      <c r="Q18" s="68"/>
      <c r="R18" s="71"/>
      <c r="S18" s="72">
        <v>3331</v>
      </c>
      <c r="T18" s="73"/>
    </row>
    <row r="19" spans="1:20" ht="24" customHeight="1">
      <c r="A19" s="64"/>
      <c r="B19" s="65"/>
      <c r="C19" s="65"/>
      <c r="D19" s="66"/>
      <c r="E19" s="67">
        <f t="shared" ref="E19:E20" si="1">SUM(F19,G19,H19)</f>
        <v>0</v>
      </c>
      <c r="F19" s="68"/>
      <c r="G19" s="68"/>
      <c r="H19" s="68"/>
      <c r="I19" s="68"/>
      <c r="J19" s="68"/>
      <c r="K19" s="68"/>
      <c r="L19" s="66"/>
      <c r="M19" s="69">
        <f t="shared" si="0"/>
        <v>0</v>
      </c>
      <c r="N19" s="68"/>
      <c r="O19" s="68"/>
      <c r="P19" s="70">
        <f t="shared" ref="P19:P20" si="2">SUM(Q19:T19)</f>
        <v>0</v>
      </c>
      <c r="Q19" s="68"/>
      <c r="R19" s="71"/>
      <c r="S19" s="72"/>
      <c r="T19" s="73"/>
    </row>
    <row r="20" spans="1:20" ht="24" customHeight="1">
      <c r="A20" s="64"/>
      <c r="B20" s="65"/>
      <c r="C20" s="65"/>
      <c r="D20" s="66"/>
      <c r="E20" s="67">
        <f t="shared" si="1"/>
        <v>0</v>
      </c>
      <c r="F20" s="68"/>
      <c r="G20" s="68"/>
      <c r="H20" s="68"/>
      <c r="I20" s="68"/>
      <c r="J20" s="68"/>
      <c r="K20" s="68"/>
      <c r="L20" s="66"/>
      <c r="M20" s="69">
        <f t="shared" si="0"/>
        <v>0</v>
      </c>
      <c r="N20" s="68"/>
      <c r="O20" s="68"/>
      <c r="P20" s="70">
        <f t="shared" si="2"/>
        <v>0</v>
      </c>
      <c r="Q20" s="68"/>
      <c r="R20" s="71"/>
      <c r="S20" s="72"/>
      <c r="T20" s="73"/>
    </row>
    <row r="22" spans="1:20" ht="24" customHeight="1">
      <c r="A22" s="74" t="s">
        <v>53</v>
      </c>
      <c r="B22" s="74"/>
      <c r="C22" s="74"/>
      <c r="D22" s="74"/>
      <c r="E22" s="74"/>
      <c r="F22" s="74"/>
      <c r="G22" s="74"/>
      <c r="H22" s="33"/>
      <c r="I22" s="34"/>
      <c r="J22" s="34"/>
      <c r="K22" s="34"/>
    </row>
    <row r="23" spans="1:20" ht="24" customHeight="1" thickBot="1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</row>
    <row r="24" spans="1:20" ht="24" customHeight="1">
      <c r="A24" s="75" t="s">
        <v>54</v>
      </c>
      <c r="B24" s="76" t="s">
        <v>30</v>
      </c>
      <c r="C24" s="76" t="s">
        <v>31</v>
      </c>
      <c r="D24" s="77" t="s" ph="1">
        <v>55</v>
      </c>
      <c r="E24" s="78" ph="1"/>
      <c r="F24" s="78" ph="1"/>
      <c r="G24" s="79" ph="1"/>
      <c r="H24" s="80" t="s">
        <v>56</v>
      </c>
      <c r="I24" s="80" t="s">
        <v>57</v>
      </c>
      <c r="J24" s="80" t="s">
        <v>58</v>
      </c>
      <c r="K24" s="81" t="s">
        <v>59</v>
      </c>
    </row>
    <row r="25" spans="1:20" ht="24" customHeight="1">
      <c r="A25" s="82"/>
      <c r="B25" s="83"/>
      <c r="C25" s="83"/>
      <c r="D25" s="84" t="s">
        <v>43</v>
      </c>
      <c r="E25" s="85" t="s">
        <v>49</v>
      </c>
      <c r="F25" s="85" t="s">
        <v>50</v>
      </c>
      <c r="G25" s="85"/>
      <c r="H25" s="85"/>
      <c r="I25" s="85"/>
      <c r="J25" s="85"/>
      <c r="K25" s="86"/>
    </row>
    <row r="26" spans="1:20" ht="24" customHeight="1">
      <c r="A26" s="82"/>
      <c r="B26" s="83"/>
      <c r="C26" s="83"/>
      <c r="D26" s="87"/>
      <c r="E26" s="85"/>
      <c r="F26" s="88" t="s">
        <v>51</v>
      </c>
      <c r="G26" s="88" t="s">
        <v>52</v>
      </c>
      <c r="H26" s="85"/>
      <c r="I26" s="85"/>
      <c r="J26" s="85"/>
      <c r="K26" s="86"/>
    </row>
    <row r="27" spans="1:20" ht="24" customHeight="1">
      <c r="A27" s="89" t="s">
        <v>0</v>
      </c>
      <c r="B27" s="90"/>
      <c r="C27" s="90"/>
      <c r="D27" s="70">
        <f>SUM(E27,F27,G27)</f>
        <v>3451</v>
      </c>
      <c r="E27" s="68">
        <v>3451</v>
      </c>
      <c r="F27" s="68"/>
      <c r="G27" s="68"/>
      <c r="H27" s="68">
        <v>165</v>
      </c>
      <c r="I27" s="68">
        <v>366</v>
      </c>
      <c r="J27" s="68"/>
      <c r="K27" s="73"/>
    </row>
    <row r="28" spans="1:20" ht="24" customHeight="1">
      <c r="A28" s="89"/>
      <c r="B28" s="91"/>
      <c r="C28" s="91"/>
      <c r="D28" s="70">
        <f>SUM(E28,F28,G28)</f>
        <v>0</v>
      </c>
      <c r="E28" s="68"/>
      <c r="F28" s="68"/>
      <c r="G28" s="68"/>
      <c r="H28" s="68"/>
      <c r="I28" s="68"/>
      <c r="J28" s="68"/>
      <c r="K28" s="73"/>
    </row>
    <row r="29" spans="1:20" ht="24" customHeight="1">
      <c r="A29" s="89"/>
      <c r="B29" s="91"/>
      <c r="C29" s="91"/>
      <c r="D29" s="70">
        <f t="shared" ref="D29:D30" si="3">SUM(E29,F29,G29)</f>
        <v>0</v>
      </c>
      <c r="E29" s="68"/>
      <c r="F29" s="68"/>
      <c r="G29" s="68"/>
      <c r="H29" s="68"/>
      <c r="I29" s="68"/>
      <c r="J29" s="68"/>
      <c r="K29" s="73"/>
    </row>
    <row r="30" spans="1:20" ht="24" customHeight="1">
      <c r="A30" s="89"/>
      <c r="B30" s="91"/>
      <c r="C30" s="91"/>
      <c r="D30" s="70">
        <f t="shared" si="3"/>
        <v>0</v>
      </c>
      <c r="E30" s="68"/>
      <c r="F30" s="68"/>
      <c r="G30" s="68"/>
      <c r="H30" s="68"/>
      <c r="I30" s="68"/>
      <c r="J30" s="68"/>
      <c r="K30" s="73"/>
    </row>
  </sheetData>
  <mergeCells count="74">
    <mergeCell ref="I24:I26"/>
    <mergeCell ref="J24:J26"/>
    <mergeCell ref="K24:K26"/>
    <mergeCell ref="D25:D26"/>
    <mergeCell ref="E25:E26"/>
    <mergeCell ref="F25:G25"/>
    <mergeCell ref="A22:G22"/>
    <mergeCell ref="A24:A26"/>
    <mergeCell ref="B24:B26"/>
    <mergeCell ref="C24:C26"/>
    <mergeCell ref="D24:G24"/>
    <mergeCell ref="H24:H26"/>
    <mergeCell ref="P15:P17"/>
    <mergeCell ref="Q15:Q17"/>
    <mergeCell ref="R15:R17"/>
    <mergeCell ref="S15:S17"/>
    <mergeCell ref="T15:T17"/>
    <mergeCell ref="E16:E17"/>
    <mergeCell ref="F16:F17"/>
    <mergeCell ref="G16:H16"/>
    <mergeCell ref="L14:L17"/>
    <mergeCell ref="M14:M17"/>
    <mergeCell ref="N14:O14"/>
    <mergeCell ref="P14:T14"/>
    <mergeCell ref="E15:H15"/>
    <mergeCell ref="I15:I17"/>
    <mergeCell ref="J15:J17"/>
    <mergeCell ref="K15:K17"/>
    <mergeCell ref="N15:N17"/>
    <mergeCell ref="O15:O17"/>
    <mergeCell ref="A3:D3"/>
    <mergeCell ref="A12:G12"/>
    <mergeCell ref="A14:A17"/>
    <mergeCell ref="B14:B17"/>
    <mergeCell ref="C14:C17"/>
    <mergeCell ref="D14:D17"/>
    <mergeCell ref="E14:K14"/>
    <mergeCell ref="L6:L8"/>
    <mergeCell ref="B5:B8"/>
    <mergeCell ref="V7:V8"/>
    <mergeCell ref="F5:M5"/>
    <mergeCell ref="K7:K8"/>
    <mergeCell ref="A2:E2"/>
    <mergeCell ref="A5:A8"/>
    <mergeCell ref="C5:C8"/>
    <mergeCell ref="D5:D8"/>
    <mergeCell ref="E5:E8"/>
    <mergeCell ref="F6:F8"/>
    <mergeCell ref="I6:I8"/>
    <mergeCell ref="J6:K6"/>
    <mergeCell ref="M6:M8"/>
    <mergeCell ref="P7:P8"/>
    <mergeCell ref="N7:N8"/>
    <mergeCell ref="J7:J8"/>
    <mergeCell ref="N6:S6"/>
    <mergeCell ref="H6:H8"/>
    <mergeCell ref="G6:G8"/>
    <mergeCell ref="R7:S7"/>
    <mergeCell ref="AE5:AE8"/>
    <mergeCell ref="N5:AA5"/>
    <mergeCell ref="X7:Y7"/>
    <mergeCell ref="Z7:Z8"/>
    <mergeCell ref="AA7:AA8"/>
    <mergeCell ref="W7:W8"/>
    <mergeCell ref="AD5:AD8"/>
    <mergeCell ref="O7:O8"/>
    <mergeCell ref="U7:U8"/>
    <mergeCell ref="AG5:AG8"/>
    <mergeCell ref="AC5:AC8"/>
    <mergeCell ref="T7:T8"/>
    <mergeCell ref="T6:AA6"/>
    <mergeCell ref="AF5:AF8"/>
    <mergeCell ref="Q7:Q8"/>
    <mergeCell ref="AB5:AB8"/>
  </mergeCells>
  <phoneticPr fontId="3" type="noConversion"/>
  <conditionalFormatting sqref="A9:AG10">
    <cfRule type="expression" dxfId="6" priority="6" stopIfTrue="1">
      <formula>OR($A9="전국",RIGHT($A9,3)="광역시",RIGHT($A9,3)="특별시",RIGHT($A9,1)="도")</formula>
    </cfRule>
    <cfRule type="expression" dxfId="5" priority="7" stopIfTrue="1">
      <formula>OR($A9="시부",$A9="군부",$A9="제주시",$A9="서귀포시")</formula>
    </cfRule>
  </conditionalFormatting>
  <conditionalFormatting sqref="AG9:AG10">
    <cfRule type="expression" dxfId="4" priority="5" stopIfTrue="1">
      <formula>AG9&gt;100</formula>
    </cfRule>
  </conditionalFormatting>
  <conditionalFormatting sqref="A18:T20">
    <cfRule type="expression" dxfId="3" priority="3" stopIfTrue="1">
      <formula>OR($A18="시부",$A18="군부",$A18="제주시",$A18="서귀포시")</formula>
    </cfRule>
    <cfRule type="expression" dxfId="2" priority="4" stopIfTrue="1">
      <formula>OR(RIGHT($A18,3)="특별시",RIGHT($A18,3)="광역시",RIGHT($A18,1)="도",$A18="전국")</formula>
    </cfRule>
  </conditionalFormatting>
  <conditionalFormatting sqref="A28:K30 A27 D27:K27">
    <cfRule type="expression" dxfId="1" priority="1" stopIfTrue="1">
      <formula>OR($A27="시부",$A27="군부",$A27="제주시",$A27="서귀포시")</formula>
    </cfRule>
    <cfRule type="expression" dxfId="0" priority="2" stopIfTrue="1">
      <formula>OR(RIGHT($A27,3)="특별시",RIGHT($A27,3)="광역시",RIGHT($A27,1)="도",$A27="전국")</formula>
    </cfRule>
  </conditionalFormatting>
  <pageMargins left="0.19685039370078741" right="0.19685039370078741" top="0.98425196850393704" bottom="0.98425196850393704" header="0.51181102362204722" footer="0.51181102362204722"/>
  <pageSetup paperSize="9" scale="39" fitToHeight="0" orientation="landscape" horizontalDpi="300" verticalDpi="3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3_1시설현황</vt:lpstr>
      <vt:lpstr>'3_1시설현황'!Print_Titles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2016-08-18T11:21:04Z</dcterms:created>
  <dcterms:modified xsi:type="dcterms:W3CDTF">2016-08-18T11:24:40Z</dcterms:modified>
</cp:coreProperties>
</file>